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.leite\Downloads\"/>
    </mc:Choice>
  </mc:AlternateContent>
  <xr:revisionPtr revIDLastSave="0" documentId="13_ncr:1_{52AB6705-4E19-4E8E-9217-80DBA7C7EE59}" xr6:coauthVersionLast="44" xr6:coauthVersionMax="44" xr10:uidLastSave="{00000000-0000-0000-0000-000000000000}"/>
  <bookViews>
    <workbookView xWindow="28680" yWindow="-120" windowWidth="29040" windowHeight="15840" xr2:uid="{E132FE4F-5E75-4233-ABA2-14ACBC3BC8F4}"/>
  </bookViews>
  <sheets>
    <sheet name="Formula escala Mista" sheetId="1" r:id="rId1"/>
    <sheet name="Monitoramento das Horas" sheetId="2" r:id="rId2"/>
    <sheet name="Escala- minutos dia a dia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1" i="3" l="1"/>
  <c r="H63" i="3" s="1"/>
  <c r="G59" i="3"/>
  <c r="C64" i="3"/>
  <c r="B59" i="3"/>
  <c r="G33" i="3"/>
  <c r="B33" i="3"/>
  <c r="H50" i="3"/>
  <c r="C59" i="3"/>
  <c r="C60" i="3" s="1"/>
  <c r="H33" i="3"/>
  <c r="H34" i="3" s="1"/>
  <c r="C33" i="3"/>
  <c r="I33" i="3"/>
  <c r="D59" i="3"/>
  <c r="B57" i="1"/>
  <c r="D41" i="1"/>
  <c r="B54" i="1" s="1"/>
  <c r="C34" i="1"/>
  <c r="C27" i="1"/>
  <c r="F27" i="1"/>
  <c r="J27" i="1" s="1"/>
  <c r="C21" i="1"/>
  <c r="D48" i="1" l="1"/>
  <c r="F48" i="1" s="1"/>
  <c r="B55" i="1" s="1"/>
  <c r="B56" i="1" s="1"/>
  <c r="C15" i="1"/>
  <c r="F15" i="1" s="1"/>
  <c r="C9" i="1"/>
  <c r="F9" i="1" s="1"/>
  <c r="J9" i="1" s="1"/>
  <c r="I59" i="3"/>
</calcChain>
</file>

<file path=xl/sharedStrings.xml><?xml version="1.0" encoding="utf-8"?>
<sst xmlns="http://schemas.openxmlformats.org/spreadsheetml/2006/main" count="72" uniqueCount="46">
  <si>
    <t>Horas Noturnas</t>
  </si>
  <si>
    <t>conversão minutos</t>
  </si>
  <si>
    <t>Conversão noturnas</t>
  </si>
  <si>
    <t>dias da semana</t>
  </si>
  <si>
    <t>Horas Diurnas</t>
  </si>
  <si>
    <t>Minutos Diurnos</t>
  </si>
  <si>
    <t>Minutos Diurnos da semana</t>
  </si>
  <si>
    <t>Minutos Noturnos da semana</t>
  </si>
  <si>
    <t>DSR</t>
  </si>
  <si>
    <t>Minutos</t>
  </si>
  <si>
    <t>Minutos DSR</t>
  </si>
  <si>
    <t>Total</t>
  </si>
  <si>
    <t>Dias No mês</t>
  </si>
  <si>
    <t>Feriados</t>
  </si>
  <si>
    <t>DSR Noturno</t>
  </si>
  <si>
    <t>Passo 2 - Encontrar Minutos Diurnos da semana</t>
  </si>
  <si>
    <t>Passo 3 - Minutos DSR</t>
  </si>
  <si>
    <t>Passo 4 - Encontrar DSR Horas Noturnas</t>
  </si>
  <si>
    <t>Passo 5 - Horas Noturnas em minutos</t>
  </si>
  <si>
    <t>Passo 6 - Calculo das Horas Noturnas</t>
  </si>
  <si>
    <t>Passo 7 - Calculo Horas DSR Noturno</t>
  </si>
  <si>
    <t>Passo 1 - Encontrar Minutos noturnos da semana:</t>
  </si>
  <si>
    <t>Horas Noturnas Sindicato</t>
  </si>
  <si>
    <t>Horas Escala Colaborador</t>
  </si>
  <si>
    <t>Dsr Sem feriados</t>
  </si>
  <si>
    <t>DSR (Sem feriados)</t>
  </si>
  <si>
    <t>Dias uteis (Sem compensados e sem  DSR - ver no revezamento da escala)</t>
  </si>
  <si>
    <t>Dividir minutos DSR pelo total de minutos no mês</t>
  </si>
  <si>
    <t>Minutos Noturnos por dia</t>
  </si>
  <si>
    <t>Minutos Noturnos por dia Convertidos</t>
  </si>
  <si>
    <t>Minutos por dia Convertidos</t>
  </si>
  <si>
    <t>Conveter para Horas</t>
  </si>
  <si>
    <t>Minutos Feriado</t>
  </si>
  <si>
    <t>Converter para Horas</t>
  </si>
  <si>
    <t>Converter centesimal para Horas</t>
  </si>
  <si>
    <t>Horas DSR Noturnas</t>
  </si>
  <si>
    <t>Diurno</t>
  </si>
  <si>
    <t>Noturno</t>
  </si>
  <si>
    <t>Dia útil</t>
  </si>
  <si>
    <t>Feriado</t>
  </si>
  <si>
    <t>Compensado</t>
  </si>
  <si>
    <t>Calculo dos minutos com Feriados</t>
  </si>
  <si>
    <t>Calculo dos minutos sem feriado</t>
  </si>
  <si>
    <t>Calculo Somente Dias uteis</t>
  </si>
  <si>
    <t>Calculo dias Não úteis</t>
  </si>
  <si>
    <t>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</si>
</sst>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20" fontId="0" fillId="0" borderId="0" xfId="0" applyNumberFormat="1"/>
    <xf numFmtId="0" fontId="0" fillId="0" borderId="0" xfId="0" applyNumberFormat="1"/>
    <xf numFmtId="0" fontId="0" fillId="2" borderId="0" xfId="0" applyFill="1"/>
    <xf numFmtId="0" fontId="2" fillId="0" borderId="0" xfId="0" applyFont="1"/>
    <xf numFmtId="0" fontId="3" fillId="0" borderId="0" xfId="0" applyFont="1" applyFill="1"/>
    <xf numFmtId="0" fontId="2" fillId="0" borderId="1" xfId="0" applyFont="1" applyFill="1" applyBorder="1"/>
    <xf numFmtId="0" fontId="0" fillId="0" borderId="0" xfId="0" applyFill="1" applyBorder="1"/>
    <xf numFmtId="0" fontId="0" fillId="0" borderId="0" xfId="0" applyFill="1"/>
    <xf numFmtId="20" fontId="2" fillId="0" borderId="1" xfId="0" applyNumberFormat="1" applyFont="1" applyFill="1" applyBorder="1"/>
    <xf numFmtId="0" fontId="2" fillId="0" borderId="0" xfId="0" applyFont="1" applyFill="1"/>
    <xf numFmtId="20" fontId="0" fillId="0" borderId="0" xfId="0" applyNumberFormat="1" applyFill="1"/>
    <xf numFmtId="0" fontId="1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20" fontId="2" fillId="0" borderId="8" xfId="0" applyNumberFormat="1" applyFont="1" applyFill="1" applyBorder="1"/>
    <xf numFmtId="20" fontId="2" fillId="0" borderId="9" xfId="0" applyNumberFormat="1" applyFont="1" applyFill="1" applyBorder="1"/>
    <xf numFmtId="0" fontId="2" fillId="3" borderId="0" xfId="0" applyFont="1" applyFill="1"/>
    <xf numFmtId="0" fontId="0" fillId="4" borderId="0" xfId="0" applyFill="1"/>
    <xf numFmtId="0" fontId="0" fillId="4" borderId="0" xfId="0" applyNumberFormat="1" applyFill="1"/>
    <xf numFmtId="0" fontId="3" fillId="4" borderId="0" xfId="0" applyFont="1" applyFill="1"/>
    <xf numFmtId="164" fontId="0" fillId="0" borderId="0" xfId="0" applyNumberFormat="1" applyAlignment="1">
      <alignment wrapText="1"/>
    </xf>
    <xf numFmtId="164" fontId="0" fillId="0" borderId="0" xfId="0" applyNumberFormat="1" applyFill="1" applyAlignment="1">
      <alignment wrapText="1"/>
    </xf>
    <xf numFmtId="164" fontId="0" fillId="5" borderId="0" xfId="0" applyNumberFormat="1" applyFill="1" applyAlignment="1">
      <alignment wrapText="1"/>
    </xf>
    <xf numFmtId="0" fontId="0" fillId="5" borderId="0" xfId="0" applyFill="1"/>
    <xf numFmtId="164" fontId="0" fillId="0" borderId="0" xfId="0" applyNumberFormat="1"/>
    <xf numFmtId="164" fontId="0" fillId="6" borderId="0" xfId="0" applyNumberFormat="1" applyFill="1" applyAlignment="1">
      <alignment wrapText="1"/>
    </xf>
    <xf numFmtId="0" fontId="0" fillId="6" borderId="0" xfId="0" applyFill="1"/>
    <xf numFmtId="0" fontId="0" fillId="7" borderId="0" xfId="0" applyFill="1"/>
    <xf numFmtId="164" fontId="0" fillId="7" borderId="0" xfId="0" applyNumberFormat="1" applyFill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 applyFill="1" applyAlignment="1"/>
    <xf numFmtId="0" fontId="2" fillId="8" borderId="0" xfId="0" applyFont="1" applyFill="1"/>
    <xf numFmtId="0" fontId="0" fillId="0" borderId="0" xfId="0" applyFont="1" applyFill="1"/>
    <xf numFmtId="0" fontId="2" fillId="4" borderId="13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617695</xdr:colOff>
      <xdr:row>34</xdr:row>
      <xdr:rowOff>142048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A03A8F3-B9DF-458D-AFEF-227DB371D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8095" cy="6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BB75-F9B6-488F-8294-A3AEEB2036C5}">
  <dimension ref="A1:J58"/>
  <sheetViews>
    <sheetView tabSelected="1" workbookViewId="0">
      <selection activeCell="B75" sqref="B75"/>
    </sheetView>
  </sheetViews>
  <sheetFormatPr defaultRowHeight="15" x14ac:dyDescent="0.25"/>
  <cols>
    <col min="1" max="1" width="45.28515625" style="8" bestFit="1" customWidth="1"/>
    <col min="2" max="2" width="28.85546875" style="8" customWidth="1"/>
    <col min="3" max="3" width="24" style="8" bestFit="1" customWidth="1"/>
    <col min="4" max="4" width="18.85546875" style="8" bestFit="1" customWidth="1"/>
    <col min="5" max="5" width="12.140625" style="8" bestFit="1" customWidth="1"/>
    <col min="6" max="6" width="45.85546875" style="8" bestFit="1" customWidth="1"/>
    <col min="7" max="7" width="9.140625" style="8"/>
    <col min="8" max="8" width="33.85546875" style="8" bestFit="1" customWidth="1"/>
    <col min="9" max="9" width="9.140625" style="8"/>
    <col min="10" max="10" width="27.42578125" style="8" bestFit="1" customWidth="1"/>
    <col min="11" max="16384" width="9.140625" style="8"/>
  </cols>
  <sheetData>
    <row r="1" spans="1:10" x14ac:dyDescent="0.25">
      <c r="A1" s="13" t="s">
        <v>12</v>
      </c>
      <c r="B1" s="14" t="s">
        <v>13</v>
      </c>
      <c r="C1" s="14" t="s">
        <v>25</v>
      </c>
      <c r="D1" s="14"/>
      <c r="E1" s="15"/>
      <c r="F1" s="7"/>
    </row>
    <row r="2" spans="1:10" x14ac:dyDescent="0.25">
      <c r="A2" s="16">
        <v>24</v>
      </c>
      <c r="B2" s="6">
        <v>2</v>
      </c>
      <c r="C2" s="6">
        <v>4</v>
      </c>
      <c r="D2" s="6"/>
      <c r="E2" s="17"/>
      <c r="F2" s="7"/>
    </row>
    <row r="3" spans="1:10" x14ac:dyDescent="0.25">
      <c r="A3" s="16" t="s">
        <v>22</v>
      </c>
      <c r="B3" s="9">
        <v>0.91666666666666663</v>
      </c>
      <c r="C3" s="9">
        <v>0.33333333333333331</v>
      </c>
      <c r="D3" s="6"/>
      <c r="E3" s="17"/>
      <c r="F3" s="7"/>
    </row>
    <row r="4" spans="1:10" ht="15.75" thickBot="1" x14ac:dyDescent="0.3">
      <c r="A4" s="18" t="s">
        <v>23</v>
      </c>
      <c r="B4" s="19">
        <v>0.875</v>
      </c>
      <c r="C4" s="19">
        <v>8.3333333333333329E-2</v>
      </c>
      <c r="D4" s="19">
        <v>0.125</v>
      </c>
      <c r="E4" s="20">
        <v>0.25</v>
      </c>
      <c r="F4" s="7"/>
    </row>
    <row r="7" spans="1:10" x14ac:dyDescent="0.25">
      <c r="A7" s="21" t="s">
        <v>21</v>
      </c>
    </row>
    <row r="8" spans="1:10" x14ac:dyDescent="0.25">
      <c r="A8" s="8" t="s">
        <v>0</v>
      </c>
      <c r="B8" s="8" t="s">
        <v>1</v>
      </c>
      <c r="C8" s="8" t="s">
        <v>28</v>
      </c>
      <c r="D8" s="8" t="s">
        <v>2</v>
      </c>
      <c r="F8" s="8" t="s">
        <v>29</v>
      </c>
      <c r="H8" s="8" t="s">
        <v>3</v>
      </c>
      <c r="J8" s="10" t="s">
        <v>7</v>
      </c>
    </row>
    <row r="9" spans="1:10" x14ac:dyDescent="0.25">
      <c r="A9" s="8">
        <v>7</v>
      </c>
      <c r="B9" s="8">
        <v>60</v>
      </c>
      <c r="C9" s="8">
        <f>A9*B9</f>
        <v>420</v>
      </c>
      <c r="D9" s="8">
        <v>1.142857</v>
      </c>
      <c r="F9" s="8">
        <f>D9*C9</f>
        <v>479.99993999999998</v>
      </c>
      <c r="H9" s="8">
        <v>5</v>
      </c>
      <c r="J9" s="22">
        <f>F9*H9</f>
        <v>2399.9996999999998</v>
      </c>
    </row>
    <row r="13" spans="1:10" x14ac:dyDescent="0.25">
      <c r="A13" s="21" t="s">
        <v>15</v>
      </c>
    </row>
    <row r="14" spans="1:10" x14ac:dyDescent="0.25">
      <c r="A14" s="8" t="s">
        <v>4</v>
      </c>
      <c r="B14" s="8" t="s">
        <v>1</v>
      </c>
      <c r="C14" s="8" t="s">
        <v>5</v>
      </c>
      <c r="D14" s="8" t="s">
        <v>3</v>
      </c>
      <c r="F14" s="10" t="s">
        <v>6</v>
      </c>
    </row>
    <row r="15" spans="1:10" x14ac:dyDescent="0.25">
      <c r="A15" s="8">
        <v>1</v>
      </c>
      <c r="B15" s="8">
        <v>60</v>
      </c>
      <c r="C15" s="8">
        <f>A15*B15</f>
        <v>60</v>
      </c>
      <c r="D15" s="8">
        <v>5</v>
      </c>
      <c r="F15" s="22">
        <f>C15*D15</f>
        <v>300</v>
      </c>
    </row>
    <row r="19" spans="1:10" x14ac:dyDescent="0.25">
      <c r="A19" s="21" t="s">
        <v>16</v>
      </c>
    </row>
    <row r="20" spans="1:10" x14ac:dyDescent="0.25">
      <c r="A20" s="8" t="s">
        <v>8</v>
      </c>
      <c r="B20" s="8" t="s">
        <v>1</v>
      </c>
      <c r="C20" s="10" t="s">
        <v>10</v>
      </c>
    </row>
    <row r="21" spans="1:10" x14ac:dyDescent="0.25">
      <c r="A21" s="11">
        <v>0.30555555555555552</v>
      </c>
      <c r="B21" s="8">
        <v>60</v>
      </c>
      <c r="C21" s="23">
        <f>7*60+20</f>
        <v>440</v>
      </c>
    </row>
    <row r="25" spans="1:10" x14ac:dyDescent="0.25">
      <c r="A25" s="21" t="s">
        <v>17</v>
      </c>
    </row>
    <row r="26" spans="1:10" x14ac:dyDescent="0.25">
      <c r="A26" s="8" t="s">
        <v>7</v>
      </c>
      <c r="B26" s="8" t="s">
        <v>6</v>
      </c>
      <c r="C26" s="8" t="s">
        <v>11</v>
      </c>
      <c r="E26" s="8" t="s">
        <v>10</v>
      </c>
      <c r="F26" s="8" t="s">
        <v>27</v>
      </c>
      <c r="H26" s="8" t="s">
        <v>7</v>
      </c>
      <c r="J26" s="10" t="s">
        <v>14</v>
      </c>
    </row>
    <row r="27" spans="1:10" x14ac:dyDescent="0.25">
      <c r="A27" s="8">
        <v>2399.9996999999998</v>
      </c>
      <c r="B27" s="8">
        <v>300</v>
      </c>
      <c r="C27" s="8">
        <f>A27+B27</f>
        <v>2699.9996999999998</v>
      </c>
      <c r="E27" s="8">
        <v>440</v>
      </c>
      <c r="F27" s="8">
        <f>E27/C27</f>
        <v>0.16296298106996088</v>
      </c>
      <c r="H27" s="8">
        <v>2399.9996999999998</v>
      </c>
      <c r="J27" s="22">
        <f>F27*H27</f>
        <v>391.11110567901176</v>
      </c>
    </row>
    <row r="31" spans="1:10" x14ac:dyDescent="0.25">
      <c r="A31" s="21" t="s">
        <v>18</v>
      </c>
    </row>
    <row r="33" spans="1:6" x14ac:dyDescent="0.25">
      <c r="A33" s="8" t="s">
        <v>28</v>
      </c>
      <c r="B33" s="8" t="s">
        <v>2</v>
      </c>
      <c r="C33" s="10" t="s">
        <v>29</v>
      </c>
    </row>
    <row r="34" spans="1:6" x14ac:dyDescent="0.25">
      <c r="A34" s="8">
        <v>420</v>
      </c>
      <c r="B34" s="8">
        <v>1.142857</v>
      </c>
      <c r="C34" s="22">
        <f>A34*B34</f>
        <v>479.99993999999998</v>
      </c>
    </row>
    <row r="38" spans="1:6" x14ac:dyDescent="0.25">
      <c r="A38" s="21" t="s">
        <v>19</v>
      </c>
    </row>
    <row r="40" spans="1:6" x14ac:dyDescent="0.25">
      <c r="A40" s="8" t="s">
        <v>30</v>
      </c>
      <c r="B40" s="5" t="s">
        <v>26</v>
      </c>
      <c r="C40" s="8" t="s">
        <v>9</v>
      </c>
      <c r="D40" s="10" t="s">
        <v>31</v>
      </c>
    </row>
    <row r="41" spans="1:6" x14ac:dyDescent="0.25">
      <c r="A41" s="8">
        <v>480</v>
      </c>
      <c r="B41" s="5">
        <v>20</v>
      </c>
      <c r="C41" s="8">
        <v>60</v>
      </c>
      <c r="D41" s="24">
        <f>A41*B41/C41</f>
        <v>160</v>
      </c>
    </row>
    <row r="42" spans="1:6" x14ac:dyDescent="0.25">
      <c r="B42" s="12"/>
      <c r="D42" s="5"/>
    </row>
    <row r="45" spans="1:6" x14ac:dyDescent="0.25">
      <c r="A45" s="21" t="s">
        <v>20</v>
      </c>
    </row>
    <row r="47" spans="1:6" x14ac:dyDescent="0.25">
      <c r="A47" s="8" t="s">
        <v>14</v>
      </c>
      <c r="B47" s="5" t="s">
        <v>24</v>
      </c>
      <c r="C47" s="5" t="s">
        <v>32</v>
      </c>
      <c r="E47" s="8" t="s">
        <v>9</v>
      </c>
      <c r="F47" s="10" t="s">
        <v>33</v>
      </c>
    </row>
    <row r="48" spans="1:6" x14ac:dyDescent="0.25">
      <c r="A48" s="8">
        <v>391.11110567901176</v>
      </c>
      <c r="B48" s="5">
        <v>4</v>
      </c>
      <c r="C48" s="5">
        <v>880</v>
      </c>
      <c r="D48" s="8">
        <f>A48*B48+C48</f>
        <v>2444.444422716047</v>
      </c>
      <c r="E48" s="8">
        <v>60</v>
      </c>
      <c r="F48" s="22">
        <f>D48/E48</f>
        <v>40.740740378600783</v>
      </c>
    </row>
    <row r="49" spans="1:7" x14ac:dyDescent="0.25">
      <c r="A49" s="10"/>
      <c r="B49" s="10"/>
      <c r="C49" s="10"/>
      <c r="D49" s="10"/>
      <c r="E49" s="10"/>
      <c r="F49" s="10"/>
      <c r="G49" s="10"/>
    </row>
    <row r="50" spans="1:7" x14ac:dyDescent="0.25">
      <c r="B50" s="12"/>
    </row>
    <row r="51" spans="1:7" x14ac:dyDescent="0.25">
      <c r="B51" s="12"/>
    </row>
    <row r="52" spans="1:7" x14ac:dyDescent="0.25">
      <c r="B52" s="12"/>
    </row>
    <row r="53" spans="1:7" x14ac:dyDescent="0.25">
      <c r="A53" s="8" t="s">
        <v>11</v>
      </c>
      <c r="B53" s="12"/>
    </row>
    <row r="54" spans="1:7" x14ac:dyDescent="0.25">
      <c r="A54" s="8" t="s">
        <v>0</v>
      </c>
      <c r="B54" s="10">
        <f>D41</f>
        <v>160</v>
      </c>
    </row>
    <row r="55" spans="1:7" x14ac:dyDescent="0.25">
      <c r="A55" s="8" t="s">
        <v>35</v>
      </c>
      <c r="B55" s="10">
        <f>F48</f>
        <v>40.740740378600783</v>
      </c>
    </row>
    <row r="56" spans="1:7" x14ac:dyDescent="0.25">
      <c r="B56" s="10">
        <f>B54+B55</f>
        <v>200.74074037860078</v>
      </c>
    </row>
    <row r="57" spans="1:7" ht="15.75" thickBot="1" x14ac:dyDescent="0.3">
      <c r="A57" s="37" t="s">
        <v>34</v>
      </c>
      <c r="B57" s="8">
        <f>74/100*60</f>
        <v>44.4</v>
      </c>
    </row>
    <row r="58" spans="1:7" ht="15.75" thickBot="1" x14ac:dyDescent="0.3">
      <c r="A58" s="38">
        <v>200.44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754EF-1259-4163-9C8A-D9754EEBFA77}">
  <dimension ref="A1:C40"/>
  <sheetViews>
    <sheetView topLeftCell="A7" workbookViewId="0">
      <selection activeCell="A45" sqref="A45"/>
    </sheetView>
  </sheetViews>
  <sheetFormatPr defaultRowHeight="15" x14ac:dyDescent="0.25"/>
  <cols>
    <col min="1" max="1" width="44.140625" bestFit="1" customWidth="1"/>
    <col min="2" max="2" width="25.85546875" bestFit="1" customWidth="1"/>
    <col min="3" max="3" width="18.28515625" bestFit="1" customWidth="1"/>
    <col min="4" max="4" width="18.85546875" bestFit="1" customWidth="1"/>
    <col min="5" max="5" width="12.140625" bestFit="1" customWidth="1"/>
    <col min="6" max="6" width="33.85546875" bestFit="1" customWidth="1"/>
    <col min="8" max="8" width="27.42578125" bestFit="1" customWidth="1"/>
    <col min="10" max="10" width="27.42578125" bestFit="1" customWidth="1"/>
  </cols>
  <sheetData>
    <row r="1" spans="1:3" x14ac:dyDescent="0.25">
      <c r="A1" s="3"/>
      <c r="B1" s="3"/>
      <c r="C1" s="3"/>
    </row>
    <row r="2" spans="1:3" x14ac:dyDescent="0.25">
      <c r="A2" s="3"/>
      <c r="B2" s="3"/>
      <c r="C2" s="3"/>
    </row>
    <row r="5" spans="1:3" x14ac:dyDescent="0.25">
      <c r="A5" s="4"/>
    </row>
    <row r="11" spans="1:3" x14ac:dyDescent="0.25">
      <c r="A11" s="4"/>
    </row>
    <row r="17" spans="1:3" x14ac:dyDescent="0.25">
      <c r="A17" s="4"/>
    </row>
    <row r="19" spans="1:3" x14ac:dyDescent="0.25">
      <c r="A19" s="1"/>
      <c r="C19" s="2"/>
    </row>
    <row r="24" spans="1:3" x14ac:dyDescent="0.25">
      <c r="A24" s="4"/>
    </row>
    <row r="29" spans="1:3" x14ac:dyDescent="0.25">
      <c r="A29" s="4"/>
    </row>
    <row r="34" spans="1:1" x14ac:dyDescent="0.25">
      <c r="A34" s="4"/>
    </row>
    <row r="40" spans="1:1" x14ac:dyDescent="0.25">
      <c r="A40" s="4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50BD4-2BF8-47D9-A84F-2745685EBA87}">
  <dimension ref="A1:O68"/>
  <sheetViews>
    <sheetView workbookViewId="0">
      <selection activeCell="R16" sqref="R16"/>
    </sheetView>
  </sheetViews>
  <sheetFormatPr defaultRowHeight="15" x14ac:dyDescent="0.25"/>
  <cols>
    <col min="1" max="1" width="8.7109375" bestFit="1" customWidth="1"/>
    <col min="2" max="2" width="31.5703125" bestFit="1" customWidth="1"/>
    <col min="3" max="3" width="8.42578125" bestFit="1" customWidth="1"/>
    <col min="4" max="4" width="14.7109375" bestFit="1" customWidth="1"/>
    <col min="5" max="5" width="3" style="8" bestFit="1" customWidth="1"/>
    <col min="6" max="6" width="8.7109375" bestFit="1" customWidth="1"/>
    <col min="7" max="7" width="30.42578125" bestFit="1" customWidth="1"/>
    <col min="8" max="8" width="8.42578125" bestFit="1" customWidth="1"/>
    <col min="9" max="9" width="18.7109375" bestFit="1" customWidth="1"/>
    <col min="10" max="10" width="6" style="8" bestFit="1" customWidth="1"/>
    <col min="11" max="11" width="12.5703125" bestFit="1" customWidth="1"/>
    <col min="12" max="12" width="8.42578125" bestFit="1" customWidth="1"/>
    <col min="13" max="13" width="13.42578125" bestFit="1" customWidth="1"/>
    <col min="14" max="14" width="8.42578125" bestFit="1" customWidth="1"/>
    <col min="15" max="15" width="8.42578125" customWidth="1"/>
    <col min="16" max="17" width="6" bestFit="1" customWidth="1"/>
    <col min="19" max="19" width="12.5703125" bestFit="1" customWidth="1"/>
  </cols>
  <sheetData>
    <row r="1" spans="1:11" ht="15.75" thickBot="1" x14ac:dyDescent="0.3">
      <c r="A1" s="39" t="s">
        <v>41</v>
      </c>
      <c r="B1" s="40"/>
      <c r="C1" s="41"/>
      <c r="F1" s="39" t="s">
        <v>42</v>
      </c>
      <c r="G1" s="40"/>
      <c r="H1" s="40"/>
      <c r="I1" s="41"/>
    </row>
    <row r="2" spans="1:11" x14ac:dyDescent="0.25">
      <c r="A2" s="34"/>
      <c r="B2" s="4" t="s">
        <v>36</v>
      </c>
      <c r="C2" s="4" t="s">
        <v>37</v>
      </c>
      <c r="D2" s="4"/>
      <c r="E2" s="10"/>
      <c r="F2" s="34"/>
      <c r="G2" s="4" t="s">
        <v>36</v>
      </c>
      <c r="H2" s="4" t="s">
        <v>37</v>
      </c>
      <c r="I2" s="4" t="s">
        <v>38</v>
      </c>
      <c r="J2" s="10"/>
      <c r="K2" s="3" t="s">
        <v>39</v>
      </c>
    </row>
    <row r="3" spans="1:11" x14ac:dyDescent="0.25">
      <c r="A3" s="26">
        <v>43405</v>
      </c>
      <c r="B3" s="8">
        <v>60</v>
      </c>
      <c r="C3" s="8">
        <v>480</v>
      </c>
      <c r="D3" s="8"/>
      <c r="F3" s="26">
        <v>43405</v>
      </c>
      <c r="G3" s="8">
        <v>60</v>
      </c>
      <c r="H3" s="8">
        <v>480</v>
      </c>
      <c r="I3" s="8">
        <v>1</v>
      </c>
      <c r="K3" s="31" t="s">
        <v>8</v>
      </c>
    </row>
    <row r="4" spans="1:11" x14ac:dyDescent="0.25">
      <c r="A4" s="27">
        <v>43406</v>
      </c>
      <c r="B4" s="28"/>
      <c r="C4" s="28">
        <v>440</v>
      </c>
      <c r="D4" s="8"/>
      <c r="F4" s="27">
        <v>43406</v>
      </c>
      <c r="G4" s="28"/>
      <c r="H4" s="28"/>
      <c r="I4" s="28"/>
      <c r="K4" s="32" t="s">
        <v>40</v>
      </c>
    </row>
    <row r="5" spans="1:11" x14ac:dyDescent="0.25">
      <c r="A5" s="33">
        <v>43407</v>
      </c>
      <c r="B5" s="32">
        <v>0</v>
      </c>
      <c r="C5" s="32">
        <v>0</v>
      </c>
      <c r="D5" s="8"/>
      <c r="F5" s="33">
        <v>43407</v>
      </c>
      <c r="G5" s="32">
        <v>0</v>
      </c>
      <c r="H5" s="32">
        <v>0</v>
      </c>
      <c r="I5" s="32"/>
    </row>
    <row r="6" spans="1:11" x14ac:dyDescent="0.25">
      <c r="A6" s="30">
        <v>43408</v>
      </c>
      <c r="B6" s="31">
        <v>49</v>
      </c>
      <c r="C6" s="31">
        <v>391</v>
      </c>
      <c r="D6" s="8"/>
      <c r="F6" s="30">
        <v>43408</v>
      </c>
      <c r="G6" s="31">
        <v>49</v>
      </c>
      <c r="H6" s="31">
        <v>391</v>
      </c>
      <c r="I6" s="31"/>
    </row>
    <row r="7" spans="1:11" x14ac:dyDescent="0.25">
      <c r="A7" s="25">
        <v>43409</v>
      </c>
      <c r="B7">
        <v>60</v>
      </c>
      <c r="C7">
        <v>480</v>
      </c>
      <c r="D7" s="8"/>
      <c r="F7" s="25">
        <v>43409</v>
      </c>
      <c r="G7">
        <v>60</v>
      </c>
      <c r="H7">
        <v>480</v>
      </c>
      <c r="I7">
        <v>1</v>
      </c>
    </row>
    <row r="8" spans="1:11" x14ac:dyDescent="0.25">
      <c r="A8" s="25">
        <v>43410</v>
      </c>
      <c r="B8">
        <v>60</v>
      </c>
      <c r="C8">
        <v>480</v>
      </c>
      <c r="D8" s="8"/>
      <c r="F8" s="25">
        <v>43410</v>
      </c>
      <c r="G8">
        <v>60</v>
      </c>
      <c r="H8">
        <v>480</v>
      </c>
      <c r="I8">
        <v>1</v>
      </c>
    </row>
    <row r="9" spans="1:11" x14ac:dyDescent="0.25">
      <c r="A9" s="25">
        <v>43411</v>
      </c>
      <c r="B9">
        <v>60</v>
      </c>
      <c r="C9">
        <v>480</v>
      </c>
      <c r="D9" s="8"/>
      <c r="F9" s="25">
        <v>43411</v>
      </c>
      <c r="G9">
        <v>60</v>
      </c>
      <c r="H9">
        <v>480</v>
      </c>
      <c r="I9">
        <v>1</v>
      </c>
    </row>
    <row r="10" spans="1:11" x14ac:dyDescent="0.25">
      <c r="A10" s="25">
        <v>43412</v>
      </c>
      <c r="B10">
        <v>60</v>
      </c>
      <c r="C10">
        <v>480</v>
      </c>
      <c r="D10" s="8"/>
      <c r="F10" s="25">
        <v>43412</v>
      </c>
      <c r="G10">
        <v>60</v>
      </c>
      <c r="H10">
        <v>480</v>
      </c>
      <c r="I10">
        <v>1</v>
      </c>
    </row>
    <row r="11" spans="1:11" x14ac:dyDescent="0.25">
      <c r="A11" s="25">
        <v>43413</v>
      </c>
      <c r="B11">
        <v>60</v>
      </c>
      <c r="C11">
        <v>480</v>
      </c>
      <c r="D11" s="8"/>
      <c r="F11" s="25">
        <v>43413</v>
      </c>
      <c r="G11">
        <v>60</v>
      </c>
      <c r="H11">
        <v>480</v>
      </c>
      <c r="I11">
        <v>1</v>
      </c>
    </row>
    <row r="12" spans="1:11" x14ac:dyDescent="0.25">
      <c r="A12" s="33">
        <v>43414</v>
      </c>
      <c r="B12" s="32">
        <v>0</v>
      </c>
      <c r="C12" s="32">
        <v>0</v>
      </c>
      <c r="D12" s="8"/>
      <c r="F12" s="33">
        <v>43414</v>
      </c>
      <c r="G12" s="32">
        <v>0</v>
      </c>
      <c r="H12" s="32">
        <v>0</v>
      </c>
      <c r="I12" s="32"/>
    </row>
    <row r="13" spans="1:11" x14ac:dyDescent="0.25">
      <c r="A13" s="30">
        <v>43415</v>
      </c>
      <c r="B13" s="31">
        <v>49</v>
      </c>
      <c r="C13" s="31">
        <v>391</v>
      </c>
      <c r="D13" s="8"/>
      <c r="F13" s="30">
        <v>43415</v>
      </c>
      <c r="G13" s="31">
        <v>49</v>
      </c>
      <c r="H13" s="31">
        <v>391</v>
      </c>
      <c r="I13" s="31"/>
    </row>
    <row r="14" spans="1:11" x14ac:dyDescent="0.25">
      <c r="A14" s="25">
        <v>43416</v>
      </c>
      <c r="B14">
        <v>60</v>
      </c>
      <c r="C14">
        <v>440</v>
      </c>
      <c r="D14" s="8"/>
      <c r="F14" s="25">
        <v>43416</v>
      </c>
      <c r="G14">
        <v>60</v>
      </c>
      <c r="H14">
        <v>480</v>
      </c>
      <c r="I14">
        <v>1</v>
      </c>
    </row>
    <row r="15" spans="1:11" x14ac:dyDescent="0.25">
      <c r="A15" s="25">
        <v>43417</v>
      </c>
      <c r="B15">
        <v>60</v>
      </c>
      <c r="C15">
        <v>480</v>
      </c>
      <c r="D15" s="8"/>
      <c r="F15" s="25">
        <v>43417</v>
      </c>
      <c r="G15">
        <v>60</v>
      </c>
      <c r="H15">
        <v>480</v>
      </c>
      <c r="I15">
        <v>1</v>
      </c>
    </row>
    <row r="16" spans="1:11" x14ac:dyDescent="0.25">
      <c r="A16" s="25">
        <v>43418</v>
      </c>
      <c r="B16">
        <v>60</v>
      </c>
      <c r="C16">
        <v>480</v>
      </c>
      <c r="D16" s="8"/>
      <c r="F16" s="25">
        <v>43418</v>
      </c>
      <c r="G16">
        <v>60</v>
      </c>
      <c r="H16">
        <v>480</v>
      </c>
      <c r="I16">
        <v>1</v>
      </c>
    </row>
    <row r="17" spans="1:9" x14ac:dyDescent="0.25">
      <c r="A17" s="27">
        <v>43419</v>
      </c>
      <c r="B17" s="28">
        <v>60</v>
      </c>
      <c r="C17" s="28">
        <v>480</v>
      </c>
      <c r="D17" s="8"/>
      <c r="F17" s="27">
        <v>43419</v>
      </c>
      <c r="G17" s="28"/>
      <c r="H17" s="28"/>
      <c r="I17" s="28"/>
    </row>
    <row r="18" spans="1:9" x14ac:dyDescent="0.25">
      <c r="A18" s="25">
        <v>43420</v>
      </c>
      <c r="B18">
        <v>60</v>
      </c>
      <c r="C18">
        <v>480</v>
      </c>
      <c r="D18" s="8"/>
      <c r="F18" s="25">
        <v>43420</v>
      </c>
      <c r="G18">
        <v>60</v>
      </c>
      <c r="H18">
        <v>480</v>
      </c>
      <c r="I18">
        <v>1</v>
      </c>
    </row>
    <row r="19" spans="1:9" x14ac:dyDescent="0.25">
      <c r="A19" s="33">
        <v>43421</v>
      </c>
      <c r="B19" s="32">
        <v>0</v>
      </c>
      <c r="C19" s="32">
        <v>0</v>
      </c>
      <c r="D19" s="8"/>
      <c r="F19" s="33">
        <v>43421</v>
      </c>
      <c r="G19" s="32">
        <v>0</v>
      </c>
      <c r="H19" s="32">
        <v>0</v>
      </c>
      <c r="I19" s="32"/>
    </row>
    <row r="20" spans="1:9" x14ac:dyDescent="0.25">
      <c r="A20" s="30">
        <v>43422</v>
      </c>
      <c r="B20" s="31">
        <v>49</v>
      </c>
      <c r="C20" s="31">
        <v>391</v>
      </c>
      <c r="D20" s="8"/>
      <c r="F20" s="30">
        <v>43422</v>
      </c>
      <c r="G20" s="31">
        <v>49</v>
      </c>
      <c r="H20" s="31">
        <v>391</v>
      </c>
      <c r="I20" s="31"/>
    </row>
    <row r="21" spans="1:9" x14ac:dyDescent="0.25">
      <c r="A21" s="25">
        <v>43423</v>
      </c>
      <c r="B21">
        <v>60</v>
      </c>
      <c r="C21">
        <v>480</v>
      </c>
      <c r="D21" s="8"/>
      <c r="F21" s="25">
        <v>43423</v>
      </c>
      <c r="G21">
        <v>60</v>
      </c>
      <c r="H21">
        <v>480</v>
      </c>
      <c r="I21">
        <v>1</v>
      </c>
    </row>
    <row r="22" spans="1:9" x14ac:dyDescent="0.25">
      <c r="A22" s="25">
        <v>43424</v>
      </c>
      <c r="B22">
        <v>60</v>
      </c>
      <c r="C22">
        <v>480</v>
      </c>
      <c r="D22" s="8"/>
      <c r="F22" s="25">
        <v>43424</v>
      </c>
      <c r="G22">
        <v>60</v>
      </c>
      <c r="H22">
        <v>480</v>
      </c>
      <c r="I22">
        <v>1</v>
      </c>
    </row>
    <row r="23" spans="1:9" x14ac:dyDescent="0.25">
      <c r="A23" s="25">
        <v>43425</v>
      </c>
      <c r="B23">
        <v>60</v>
      </c>
      <c r="C23">
        <v>480</v>
      </c>
      <c r="D23" s="8"/>
      <c r="F23" s="25">
        <v>43425</v>
      </c>
      <c r="G23">
        <v>60</v>
      </c>
      <c r="H23">
        <v>480</v>
      </c>
      <c r="I23">
        <v>1</v>
      </c>
    </row>
    <row r="24" spans="1:9" x14ac:dyDescent="0.25">
      <c r="A24" s="25">
        <v>43426</v>
      </c>
      <c r="B24">
        <v>60</v>
      </c>
      <c r="C24">
        <v>480</v>
      </c>
      <c r="D24" s="8"/>
      <c r="F24" s="25">
        <v>43426</v>
      </c>
      <c r="G24">
        <v>60</v>
      </c>
      <c r="H24">
        <v>480</v>
      </c>
      <c r="I24">
        <v>1</v>
      </c>
    </row>
    <row r="25" spans="1:9" x14ac:dyDescent="0.25">
      <c r="A25" s="25">
        <v>43427</v>
      </c>
      <c r="B25">
        <v>60</v>
      </c>
      <c r="C25">
        <v>480</v>
      </c>
      <c r="D25" s="8"/>
      <c r="F25" s="25">
        <v>43427</v>
      </c>
      <c r="G25">
        <v>60</v>
      </c>
      <c r="H25">
        <v>480</v>
      </c>
      <c r="I25">
        <v>1</v>
      </c>
    </row>
    <row r="26" spans="1:9" x14ac:dyDescent="0.25">
      <c r="A26" s="33">
        <v>43428</v>
      </c>
      <c r="B26" s="32">
        <v>0</v>
      </c>
      <c r="C26" s="32">
        <v>0</v>
      </c>
      <c r="D26" s="8"/>
      <c r="F26" s="33">
        <v>43428</v>
      </c>
      <c r="G26" s="32">
        <v>0</v>
      </c>
      <c r="H26" s="32">
        <v>0</v>
      </c>
      <c r="I26" s="32"/>
    </row>
    <row r="27" spans="1:9" x14ac:dyDescent="0.25">
      <c r="A27" s="30">
        <v>43429</v>
      </c>
      <c r="B27" s="31">
        <v>49</v>
      </c>
      <c r="C27" s="31">
        <v>391</v>
      </c>
      <c r="D27" s="8"/>
      <c r="F27" s="30">
        <v>43429</v>
      </c>
      <c r="G27" s="31">
        <v>49</v>
      </c>
      <c r="H27" s="31">
        <v>391</v>
      </c>
      <c r="I27" s="31"/>
    </row>
    <row r="28" spans="1:9" x14ac:dyDescent="0.25">
      <c r="A28" s="25">
        <v>43430</v>
      </c>
      <c r="B28">
        <v>60</v>
      </c>
      <c r="C28">
        <v>480</v>
      </c>
      <c r="D28" s="8"/>
      <c r="F28" s="25">
        <v>43430</v>
      </c>
      <c r="G28">
        <v>60</v>
      </c>
      <c r="H28">
        <v>480</v>
      </c>
      <c r="I28">
        <v>1</v>
      </c>
    </row>
    <row r="29" spans="1:9" x14ac:dyDescent="0.25">
      <c r="A29" s="25">
        <v>43431</v>
      </c>
      <c r="B29">
        <v>60</v>
      </c>
      <c r="C29">
        <v>480</v>
      </c>
      <c r="D29" s="8"/>
      <c r="F29" s="25">
        <v>43431</v>
      </c>
      <c r="G29">
        <v>60</v>
      </c>
      <c r="H29">
        <v>480</v>
      </c>
      <c r="I29">
        <v>1</v>
      </c>
    </row>
    <row r="30" spans="1:9" x14ac:dyDescent="0.25">
      <c r="A30" s="25">
        <v>43432</v>
      </c>
      <c r="B30">
        <v>60</v>
      </c>
      <c r="C30">
        <v>480</v>
      </c>
      <c r="D30" s="8"/>
      <c r="F30" s="25">
        <v>43432</v>
      </c>
      <c r="G30">
        <v>60</v>
      </c>
      <c r="H30">
        <v>480</v>
      </c>
      <c r="I30">
        <v>1</v>
      </c>
    </row>
    <row r="31" spans="1:9" x14ac:dyDescent="0.25">
      <c r="A31" s="25">
        <v>43433</v>
      </c>
      <c r="B31">
        <v>60</v>
      </c>
      <c r="C31">
        <v>480</v>
      </c>
      <c r="D31" s="8"/>
      <c r="F31" s="25">
        <v>43433</v>
      </c>
      <c r="G31">
        <v>60</v>
      </c>
      <c r="H31">
        <v>480</v>
      </c>
      <c r="I31">
        <v>1</v>
      </c>
    </row>
    <row r="32" spans="1:9" x14ac:dyDescent="0.25">
      <c r="A32" s="25">
        <v>43434</v>
      </c>
      <c r="B32">
        <v>60</v>
      </c>
      <c r="C32">
        <v>480</v>
      </c>
      <c r="D32" s="8"/>
      <c r="F32" s="25">
        <v>43434</v>
      </c>
      <c r="G32">
        <v>60</v>
      </c>
      <c r="H32">
        <v>480</v>
      </c>
      <c r="I32">
        <v>1</v>
      </c>
    </row>
    <row r="33" spans="1:15" x14ac:dyDescent="0.25">
      <c r="B33" s="4">
        <f>SUM(B3:B32)</f>
        <v>1456</v>
      </c>
      <c r="C33" s="4">
        <f>SUM(C3:C32)</f>
        <v>12044</v>
      </c>
      <c r="D33" s="8"/>
      <c r="G33" s="4">
        <f>SUM(G3:G32)</f>
        <v>1396</v>
      </c>
      <c r="H33" s="4">
        <f>SUM(H3:H32)</f>
        <v>11164</v>
      </c>
      <c r="I33" s="4">
        <f>SUM(I3:I32)</f>
        <v>20</v>
      </c>
    </row>
    <row r="34" spans="1:15" x14ac:dyDescent="0.25">
      <c r="G34" s="4" t="s">
        <v>13</v>
      </c>
      <c r="H34" s="4">
        <f>12044-H33</f>
        <v>880</v>
      </c>
      <c r="I34" s="4"/>
    </row>
    <row r="36" spans="1:15" ht="15.75" thickBot="1" x14ac:dyDescent="0.3">
      <c r="L36" s="4"/>
      <c r="M36" s="4"/>
      <c r="N36" s="4"/>
      <c r="O36" s="4"/>
    </row>
    <row r="37" spans="1:15" ht="15.75" thickBot="1" x14ac:dyDescent="0.3">
      <c r="A37" s="39" t="s">
        <v>43</v>
      </c>
      <c r="B37" s="40"/>
      <c r="C37" s="40"/>
      <c r="D37" s="41"/>
      <c r="F37" s="39" t="s">
        <v>44</v>
      </c>
      <c r="G37" s="40"/>
      <c r="H37" s="40"/>
      <c r="I37" s="41"/>
    </row>
    <row r="38" spans="1:15" x14ac:dyDescent="0.25">
      <c r="A38" s="25"/>
      <c r="B38" t="s">
        <v>36</v>
      </c>
      <c r="C38" t="s">
        <v>37</v>
      </c>
      <c r="D38" t="s">
        <v>45</v>
      </c>
      <c r="E38"/>
      <c r="F38" s="25"/>
      <c r="G38" t="s">
        <v>36</v>
      </c>
      <c r="H38" t="s">
        <v>37</v>
      </c>
      <c r="I38" t="s">
        <v>45</v>
      </c>
    </row>
    <row r="39" spans="1:15" x14ac:dyDescent="0.25">
      <c r="A39" s="26">
        <v>43405</v>
      </c>
      <c r="B39" s="8">
        <v>60</v>
      </c>
      <c r="C39" s="8">
        <v>480</v>
      </c>
      <c r="D39" s="8">
        <v>1</v>
      </c>
      <c r="F39" s="26"/>
      <c r="G39" s="8"/>
      <c r="H39" s="8"/>
      <c r="I39" s="8"/>
      <c r="L39" s="4"/>
      <c r="M39" s="4"/>
      <c r="N39" s="4"/>
      <c r="O39" s="4"/>
    </row>
    <row r="40" spans="1:15" x14ac:dyDescent="0.25">
      <c r="A40" s="25">
        <v>43409</v>
      </c>
      <c r="B40">
        <v>60</v>
      </c>
      <c r="C40">
        <v>480</v>
      </c>
      <c r="D40">
        <v>1</v>
      </c>
      <c r="F40" s="27">
        <v>43406</v>
      </c>
      <c r="G40" s="28"/>
      <c r="H40" s="28"/>
      <c r="I40" s="28">
        <v>1</v>
      </c>
    </row>
    <row r="41" spans="1:15" x14ac:dyDescent="0.25">
      <c r="A41" s="25">
        <v>43410</v>
      </c>
      <c r="B41">
        <v>60</v>
      </c>
      <c r="C41">
        <v>480</v>
      </c>
      <c r="D41">
        <v>1</v>
      </c>
      <c r="F41" s="25">
        <v>43407</v>
      </c>
      <c r="G41">
        <v>0</v>
      </c>
      <c r="H41">
        <v>0</v>
      </c>
      <c r="I41">
        <v>1</v>
      </c>
    </row>
    <row r="42" spans="1:15" x14ac:dyDescent="0.25">
      <c r="A42" s="25">
        <v>43411</v>
      </c>
      <c r="B42">
        <v>60</v>
      </c>
      <c r="C42">
        <v>480</v>
      </c>
      <c r="D42">
        <v>1</v>
      </c>
      <c r="F42" s="25">
        <v>43408</v>
      </c>
      <c r="G42">
        <v>49</v>
      </c>
      <c r="H42">
        <v>391</v>
      </c>
      <c r="I42">
        <v>1</v>
      </c>
    </row>
    <row r="43" spans="1:15" x14ac:dyDescent="0.25">
      <c r="A43" s="25">
        <v>43412</v>
      </c>
      <c r="B43">
        <v>60</v>
      </c>
      <c r="C43">
        <v>480</v>
      </c>
      <c r="D43">
        <v>1</v>
      </c>
      <c r="F43" s="25">
        <v>43414</v>
      </c>
      <c r="G43">
        <v>0</v>
      </c>
      <c r="H43">
        <v>0</v>
      </c>
      <c r="I43">
        <v>1</v>
      </c>
    </row>
    <row r="44" spans="1:15" x14ac:dyDescent="0.25">
      <c r="A44" s="25">
        <v>43413</v>
      </c>
      <c r="B44">
        <v>60</v>
      </c>
      <c r="C44">
        <v>480</v>
      </c>
      <c r="D44">
        <v>1</v>
      </c>
      <c r="F44" s="25">
        <v>43415</v>
      </c>
      <c r="G44">
        <v>49</v>
      </c>
      <c r="H44">
        <v>391</v>
      </c>
      <c r="I44">
        <v>1</v>
      </c>
    </row>
    <row r="45" spans="1:15" x14ac:dyDescent="0.25">
      <c r="A45" s="25">
        <v>43416</v>
      </c>
      <c r="B45">
        <v>60</v>
      </c>
      <c r="C45">
        <v>480</v>
      </c>
      <c r="D45">
        <v>1</v>
      </c>
      <c r="F45" s="27">
        <v>43419</v>
      </c>
      <c r="G45" s="28"/>
      <c r="H45" s="28"/>
      <c r="I45" s="28">
        <v>1</v>
      </c>
    </row>
    <row r="46" spans="1:15" x14ac:dyDescent="0.25">
      <c r="A46" s="25">
        <v>43417</v>
      </c>
      <c r="B46">
        <v>60</v>
      </c>
      <c r="C46">
        <v>480</v>
      </c>
      <c r="D46">
        <v>1</v>
      </c>
      <c r="F46" s="25">
        <v>43421</v>
      </c>
      <c r="G46">
        <v>0</v>
      </c>
      <c r="H46">
        <v>0</v>
      </c>
      <c r="I46">
        <v>1</v>
      </c>
    </row>
    <row r="47" spans="1:15" x14ac:dyDescent="0.25">
      <c r="A47" s="25">
        <v>43418</v>
      </c>
      <c r="B47">
        <v>60</v>
      </c>
      <c r="C47">
        <v>480</v>
      </c>
      <c r="D47">
        <v>1</v>
      </c>
      <c r="F47" s="25">
        <v>43422</v>
      </c>
      <c r="G47">
        <v>49</v>
      </c>
      <c r="H47">
        <v>391</v>
      </c>
      <c r="I47">
        <v>1</v>
      </c>
    </row>
    <row r="48" spans="1:15" x14ac:dyDescent="0.25">
      <c r="A48" s="25">
        <v>43420</v>
      </c>
      <c r="B48">
        <v>60</v>
      </c>
      <c r="C48">
        <v>480</v>
      </c>
      <c r="D48">
        <v>1</v>
      </c>
      <c r="F48" s="25">
        <v>43428</v>
      </c>
      <c r="G48">
        <v>0</v>
      </c>
      <c r="H48">
        <v>0</v>
      </c>
      <c r="I48">
        <v>1</v>
      </c>
    </row>
    <row r="49" spans="1:10" x14ac:dyDescent="0.25">
      <c r="A49" s="25">
        <v>43423</v>
      </c>
      <c r="B49">
        <v>60</v>
      </c>
      <c r="C49">
        <v>480</v>
      </c>
      <c r="D49">
        <v>1</v>
      </c>
      <c r="F49" s="25">
        <v>43429</v>
      </c>
      <c r="G49">
        <v>49</v>
      </c>
      <c r="H49">
        <v>391</v>
      </c>
      <c r="I49">
        <v>1</v>
      </c>
    </row>
    <row r="50" spans="1:10" x14ac:dyDescent="0.25">
      <c r="A50" s="25">
        <v>43424</v>
      </c>
      <c r="B50">
        <v>60</v>
      </c>
      <c r="C50">
        <v>480</v>
      </c>
      <c r="D50">
        <v>1</v>
      </c>
      <c r="F50" s="25"/>
      <c r="H50" s="4">
        <f>SUM(H40:H49)</f>
        <v>1564</v>
      </c>
    </row>
    <row r="51" spans="1:10" x14ac:dyDescent="0.25">
      <c r="A51" s="25">
        <v>43425</v>
      </c>
      <c r="B51">
        <v>60</v>
      </c>
      <c r="C51">
        <v>480</v>
      </c>
      <c r="D51">
        <v>1</v>
      </c>
      <c r="F51" s="25"/>
      <c r="J51" s="35"/>
    </row>
    <row r="52" spans="1:10" x14ac:dyDescent="0.25">
      <c r="A52" s="25">
        <v>43426</v>
      </c>
      <c r="B52">
        <v>60</v>
      </c>
      <c r="C52">
        <v>480</v>
      </c>
      <c r="D52">
        <v>1</v>
      </c>
      <c r="F52" s="25"/>
    </row>
    <row r="53" spans="1:10" x14ac:dyDescent="0.25">
      <c r="A53" s="25">
        <v>43427</v>
      </c>
      <c r="B53">
        <v>60</v>
      </c>
      <c r="C53">
        <v>480</v>
      </c>
      <c r="D53">
        <v>1</v>
      </c>
    </row>
    <row r="54" spans="1:10" x14ac:dyDescent="0.25">
      <c r="A54" s="25">
        <v>43430</v>
      </c>
      <c r="B54">
        <v>60</v>
      </c>
      <c r="C54">
        <v>480</v>
      </c>
      <c r="D54">
        <v>1</v>
      </c>
      <c r="F54" s="25"/>
    </row>
    <row r="55" spans="1:10" x14ac:dyDescent="0.25">
      <c r="A55" s="25">
        <v>43431</v>
      </c>
      <c r="B55">
        <v>60</v>
      </c>
      <c r="C55">
        <v>480</v>
      </c>
      <c r="D55">
        <v>1</v>
      </c>
    </row>
    <row r="56" spans="1:10" x14ac:dyDescent="0.25">
      <c r="A56" s="25">
        <v>43432</v>
      </c>
      <c r="B56">
        <v>60</v>
      </c>
      <c r="C56">
        <v>480</v>
      </c>
      <c r="D56">
        <v>1</v>
      </c>
    </row>
    <row r="57" spans="1:10" x14ac:dyDescent="0.25">
      <c r="A57" s="25">
        <v>43433</v>
      </c>
      <c r="B57">
        <v>60</v>
      </c>
      <c r="C57">
        <v>480</v>
      </c>
      <c r="D57">
        <v>1</v>
      </c>
      <c r="F57" s="25"/>
    </row>
    <row r="58" spans="1:10" x14ac:dyDescent="0.25">
      <c r="A58" s="25">
        <v>43434</v>
      </c>
      <c r="B58">
        <v>60</v>
      </c>
      <c r="C58">
        <v>480</v>
      </c>
      <c r="D58">
        <v>1</v>
      </c>
      <c r="F58" s="25"/>
    </row>
    <row r="59" spans="1:10" x14ac:dyDescent="0.25">
      <c r="B59" s="4">
        <f>SUM(B39:B58)</f>
        <v>1200</v>
      </c>
      <c r="C59" s="4">
        <f>SUM(C39:C58)</f>
        <v>9600</v>
      </c>
      <c r="D59" s="4">
        <f>SUM(D39:D58)</f>
        <v>20</v>
      </c>
      <c r="F59" s="29"/>
      <c r="G59" s="4">
        <f>SUM(G39:G58)</f>
        <v>196</v>
      </c>
      <c r="H59" s="4">
        <v>1564</v>
      </c>
      <c r="I59" s="4">
        <f>SUM(I39:I58)</f>
        <v>10</v>
      </c>
    </row>
    <row r="60" spans="1:10" x14ac:dyDescent="0.25">
      <c r="C60" s="4">
        <f>12044-C59</f>
        <v>2444</v>
      </c>
      <c r="E60"/>
      <c r="F60" s="25"/>
      <c r="H60" s="4">
        <v>880</v>
      </c>
      <c r="I60" s="4" t="s">
        <v>13</v>
      </c>
    </row>
    <row r="61" spans="1:10" x14ac:dyDescent="0.25">
      <c r="F61" s="25"/>
      <c r="H61">
        <f>SUM(H59:H60)</f>
        <v>2444</v>
      </c>
    </row>
    <row r="62" spans="1:10" x14ac:dyDescent="0.25">
      <c r="H62">
        <v>60</v>
      </c>
    </row>
    <row r="63" spans="1:10" x14ac:dyDescent="0.25">
      <c r="C63">
        <v>60</v>
      </c>
      <c r="H63" s="36">
        <f>H61/H62</f>
        <v>40.733333333333334</v>
      </c>
      <c r="I63" s="36" t="s">
        <v>35</v>
      </c>
    </row>
    <row r="64" spans="1:10" x14ac:dyDescent="0.25">
      <c r="C64" s="36">
        <f>C59/60</f>
        <v>160</v>
      </c>
      <c r="D64" s="36" t="s">
        <v>0</v>
      </c>
      <c r="F64" s="25"/>
    </row>
    <row r="65" spans="6:6" x14ac:dyDescent="0.25">
      <c r="F65" s="25"/>
    </row>
    <row r="66" spans="6:6" x14ac:dyDescent="0.25">
      <c r="F66" s="25"/>
    </row>
    <row r="67" spans="6:6" x14ac:dyDescent="0.25">
      <c r="F67" s="25"/>
    </row>
    <row r="68" spans="6:6" x14ac:dyDescent="0.25">
      <c r="F68" s="25"/>
    </row>
  </sheetData>
  <mergeCells count="4">
    <mergeCell ref="F1:I1"/>
    <mergeCell ref="A1:C1"/>
    <mergeCell ref="A37:D37"/>
    <mergeCell ref="F37:I3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Formula escala Mista</vt:lpstr>
      <vt:lpstr>Monitoramento das Horas</vt:lpstr>
      <vt:lpstr>Escala- minutos dia a 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Deringer</dc:creator>
  <cp:lastModifiedBy>Alan Leite</cp:lastModifiedBy>
  <dcterms:created xsi:type="dcterms:W3CDTF">2018-11-20T16:59:54Z</dcterms:created>
  <dcterms:modified xsi:type="dcterms:W3CDTF">2019-11-09T14:53:13Z</dcterms:modified>
</cp:coreProperties>
</file>