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kesia.regis\Downloads\"/>
    </mc:Choice>
  </mc:AlternateContent>
  <xr:revisionPtr revIDLastSave="0" documentId="13_ncr:1_{D182DEFE-6337-404C-8D58-4564DBC36EC4}" xr6:coauthVersionLast="47" xr6:coauthVersionMax="47" xr10:uidLastSave="{00000000-0000-0000-0000-000000000000}"/>
  <workbookProtection workbookAlgorithmName="SHA-512" workbookHashValue="jeCsLpbcnvUw7bXIp1Rw9O81iDb1oOMRS8T0U+MYjbhONgsQ6hfjKk3LgGRBbdIaws4sUOwH+GOQHr117PDokA==" workbookSaltValue="Wf2Qr/tc3uHE3ExTzWlSoA==" workbookSpinCount="100000" lockStructure="1"/>
  <bookViews>
    <workbookView xWindow="28680" yWindow="-45" windowWidth="29040" windowHeight="15840" xr2:uid="{2939C65B-F9F1-4F42-B9BB-112E6F789152}"/>
  </bookViews>
  <sheets>
    <sheet name="Cálcul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3" l="1"/>
  <c r="H9" i="3"/>
  <c r="H8" i="3"/>
  <c r="H7" i="3"/>
  <c r="F7" i="3"/>
  <c r="I7" i="3" l="1"/>
  <c r="K7" i="3" s="1"/>
  <c r="F8" i="3" l="1"/>
  <c r="I8" i="3" s="1"/>
  <c r="K8" i="3" s="1"/>
  <c r="F9" i="3" l="1"/>
  <c r="I9" i="3" s="1"/>
  <c r="K9" i="3" s="1"/>
  <c r="F10" i="3" l="1"/>
  <c r="I10" i="3" s="1"/>
  <c r="K10" i="3" s="1"/>
  <c r="K11" i="3" l="1"/>
</calcChain>
</file>

<file path=xl/sharedStrings.xml><?xml version="1.0" encoding="utf-8"?>
<sst xmlns="http://schemas.openxmlformats.org/spreadsheetml/2006/main" count="31" uniqueCount="28">
  <si>
    <t>Salário de Contribuição</t>
  </si>
  <si>
    <t>Alíquota</t>
  </si>
  <si>
    <t>Tabela IRRF - 01/04/2015</t>
  </si>
  <si>
    <t>Faixa</t>
  </si>
  <si>
    <t>Aliquota</t>
  </si>
  <si>
    <t>Dedução</t>
  </si>
  <si>
    <t>Até R$ 1.903,98</t>
  </si>
  <si>
    <t>Até R$ 2.826,66</t>
  </si>
  <si>
    <t>Até R$ 3.751,06</t>
  </si>
  <si>
    <t>Até R$ 4.664,68</t>
  </si>
  <si>
    <t>Acima de R$ 4.664,68</t>
  </si>
  <si>
    <t>Dependente</t>
  </si>
  <si>
    <t>R$ 189,59</t>
  </si>
  <si>
    <t>Isento</t>
  </si>
  <si>
    <t>Salário-Família</t>
  </si>
  <si>
    <t>Cálculo de INSS a partir 01/03/2020</t>
  </si>
  <si>
    <t>Saldo</t>
  </si>
  <si>
    <t>INSS</t>
  </si>
  <si>
    <t>%</t>
  </si>
  <si>
    <t xml:space="preserve">TOTAL </t>
  </si>
  <si>
    <t>DIGITAR APENAS NOS CAMPOS EM AMARELO</t>
  </si>
  <si>
    <t>Cálculo de INSS 2023</t>
  </si>
  <si>
    <t>De R$ 1.302,01 até R$ 2.571,29</t>
  </si>
  <si>
    <t>De R$ 2.571,30 até R$ 3.856,94</t>
  </si>
  <si>
    <t>De R$ 3.856,95 até o R$ 7.507,49</t>
  </si>
  <si>
    <t>Até R$ 1.754,18</t>
  </si>
  <si>
    <t>Tabela INSS 2023</t>
  </si>
  <si>
    <t>Salário Minímo R$ 1.302,00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</si>
</sst>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Font="1"/>
    <xf numFmtId="4" fontId="5" fillId="2" borderId="1" xfId="0" applyNumberFormat="1" applyFont="1" applyFill="1" applyBorder="1"/>
    <xf numFmtId="4" fontId="5" fillId="0" borderId="1" xfId="0" applyNumberFormat="1" applyFont="1" applyBorder="1"/>
    <xf numFmtId="9" fontId="5" fillId="0" borderId="1" xfId="0" applyNumberFormat="1" applyFont="1" applyBorder="1"/>
    <xf numFmtId="4" fontId="5" fillId="0" borderId="0" xfId="0" applyNumberFormat="1" applyFont="1"/>
    <xf numFmtId="4" fontId="5" fillId="0" borderId="1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10" fontId="5" fillId="0" borderId="1" xfId="0" applyNumberFormat="1" applyFont="1" applyBorder="1"/>
    <xf numFmtId="43" fontId="6" fillId="0" borderId="1" xfId="1" applyFont="1" applyBorder="1"/>
    <xf numFmtId="0" fontId="6" fillId="0" borderId="0" xfId="0" applyFont="1"/>
    <xf numFmtId="0" fontId="0" fillId="0" borderId="1" xfId="0" applyFont="1" applyBorder="1"/>
    <xf numFmtId="0" fontId="4" fillId="0" borderId="0" xfId="0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ont="1"/>
    <xf numFmtId="43" fontId="0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/>
    <xf numFmtId="9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3" borderId="1" xfId="1" applyFont="1" applyFill="1" applyBorder="1"/>
    <xf numFmtId="0" fontId="3" fillId="4" borderId="1" xfId="0" applyFont="1" applyFill="1" applyBorder="1" applyAlignment="1">
      <alignment horizontal="right"/>
    </xf>
    <xf numFmtId="43" fontId="3" fillId="4" borderId="1" xfId="1" applyFont="1" applyFill="1" applyBorder="1" applyAlignment="1">
      <alignment horizontal="center"/>
    </xf>
    <xf numFmtId="43" fontId="0" fillId="4" borderId="1" xfId="1" applyFont="1" applyFill="1" applyBorder="1"/>
    <xf numFmtId="9" fontId="0" fillId="0" borderId="0" xfId="0" applyNumberFormat="1" applyFont="1"/>
    <xf numFmtId="164" fontId="5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0" fillId="4" borderId="1" xfId="0" applyNumberFormat="1" applyFont="1" applyFill="1" applyBorder="1"/>
    <xf numFmtId="20" fontId="0" fillId="0" borderId="0" xfId="0" applyNumberFormat="1" applyFont="1"/>
    <xf numFmtId="4" fontId="0" fillId="0" borderId="0" xfId="0" applyNumberFormat="1" applyFont="1"/>
    <xf numFmtId="43" fontId="3" fillId="4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16F5-E1AF-4387-8732-B02D90875B9C}">
  <dimension ref="A1:N19"/>
  <sheetViews>
    <sheetView tabSelected="1" workbookViewId="0">
      <selection activeCell="A37" sqref="A37"/>
    </sheetView>
  </sheetViews>
  <sheetFormatPr defaultRowHeight="15" x14ac:dyDescent="0.25"/>
  <cols>
    <col min="1" max="1" width="55.42578125" style="1" bestFit="1" customWidth="1"/>
    <col min="2" max="2" width="14" style="1" bestFit="1" customWidth="1"/>
    <col min="3" max="3" width="12.28515625" style="2" bestFit="1" customWidth="1"/>
    <col min="4" max="4" width="12.28515625" style="2" customWidth="1"/>
    <col min="5" max="5" width="9.140625" style="2"/>
    <col min="6" max="6" width="28.5703125" style="2" bestFit="1" customWidth="1"/>
    <col min="7" max="7" width="10.5703125" style="2" bestFit="1" customWidth="1"/>
    <col min="8" max="8" width="14" style="2" bestFit="1" customWidth="1"/>
    <col min="9" max="9" width="14" style="2" customWidth="1"/>
    <col min="10" max="10" width="9.140625" style="2"/>
    <col min="11" max="11" width="10.5703125" style="2" customWidth="1"/>
    <col min="12" max="12" width="9.140625" style="2"/>
    <col min="13" max="14" width="9.5703125" style="2" bestFit="1" customWidth="1"/>
    <col min="15" max="16384" width="9.140625" style="2"/>
  </cols>
  <sheetData>
    <row r="1" spans="1:14" x14ac:dyDescent="0.25">
      <c r="A1" s="38" t="s">
        <v>26</v>
      </c>
      <c r="B1" s="38"/>
      <c r="F1" s="39" t="s">
        <v>21</v>
      </c>
      <c r="G1" s="39"/>
      <c r="H1" s="39"/>
      <c r="I1" s="32"/>
    </row>
    <row r="2" spans="1:14" x14ac:dyDescent="0.25">
      <c r="A2" s="3" t="s">
        <v>0</v>
      </c>
      <c r="B2" s="3" t="s">
        <v>1</v>
      </c>
      <c r="F2" s="15" t="s">
        <v>0</v>
      </c>
      <c r="G2" s="25">
        <v>4500</v>
      </c>
      <c r="H2" s="28">
        <v>386.17</v>
      </c>
      <c r="I2" s="17"/>
      <c r="L2" s="29"/>
      <c r="M2" s="18"/>
      <c r="N2" s="18"/>
    </row>
    <row r="3" spans="1:14" x14ac:dyDescent="0.25">
      <c r="A3" s="4" t="s">
        <v>27</v>
      </c>
      <c r="B3" s="30">
        <v>7.4999999999999997E-2</v>
      </c>
      <c r="M3" s="35"/>
      <c r="N3" s="18"/>
    </row>
    <row r="4" spans="1:14" x14ac:dyDescent="0.25">
      <c r="A4" s="4" t="s">
        <v>22</v>
      </c>
      <c r="B4" s="5">
        <v>0.09</v>
      </c>
      <c r="F4" s="39" t="s">
        <v>15</v>
      </c>
      <c r="G4" s="39"/>
      <c r="H4" s="39"/>
      <c r="I4" s="39"/>
      <c r="J4" s="39"/>
      <c r="K4" s="39"/>
    </row>
    <row r="5" spans="1:14" x14ac:dyDescent="0.25">
      <c r="A5" s="4" t="s">
        <v>23</v>
      </c>
      <c r="B5" s="5">
        <v>0.12</v>
      </c>
      <c r="F5" s="40" t="s">
        <v>0</v>
      </c>
      <c r="G5" s="40"/>
      <c r="H5" s="41">
        <v>4500</v>
      </c>
      <c r="I5" s="41"/>
      <c r="J5" s="41"/>
      <c r="K5" s="41"/>
    </row>
    <row r="6" spans="1:14" x14ac:dyDescent="0.25">
      <c r="A6" s="4" t="s">
        <v>24</v>
      </c>
      <c r="B6" s="5">
        <v>0.14000000000000001</v>
      </c>
      <c r="F6" s="20"/>
      <c r="G6" s="24" t="s">
        <v>3</v>
      </c>
      <c r="H6" s="24"/>
      <c r="I6" s="24" t="s">
        <v>16</v>
      </c>
      <c r="J6" s="21" t="s">
        <v>18</v>
      </c>
      <c r="K6" s="27" t="s">
        <v>17</v>
      </c>
    </row>
    <row r="7" spans="1:14" x14ac:dyDescent="0.25">
      <c r="A7" s="6"/>
      <c r="F7" s="19">
        <f>H5</f>
        <v>4500</v>
      </c>
      <c r="G7" s="22">
        <v>1302</v>
      </c>
      <c r="H7" s="19">
        <f>G7</f>
        <v>1302</v>
      </c>
      <c r="I7" s="19">
        <f>IF(F7-H7&gt;0,F7-H7,0)</f>
        <v>3198</v>
      </c>
      <c r="J7" s="31">
        <v>7.4999999999999997E-2</v>
      </c>
      <c r="K7" s="33">
        <f>TRUNC(IF((I7)&gt;0,H7*J7,F7*J7),2)</f>
        <v>97.65</v>
      </c>
      <c r="L7" s="18"/>
      <c r="N7" s="18"/>
    </row>
    <row r="8" spans="1:14" x14ac:dyDescent="0.25">
      <c r="A8" s="38" t="s">
        <v>14</v>
      </c>
      <c r="B8" s="38"/>
      <c r="F8" s="19">
        <f>I7</f>
        <v>3198</v>
      </c>
      <c r="G8" s="22">
        <v>2571.29</v>
      </c>
      <c r="H8" s="19">
        <f>G8-G7</f>
        <v>1269.29</v>
      </c>
      <c r="I8" s="19">
        <f t="shared" ref="I8:I10" si="0">IF(F8-H8&gt;0,F8-H8,0)</f>
        <v>1928.71</v>
      </c>
      <c r="J8" s="23">
        <v>0.09</v>
      </c>
      <c r="K8" s="33">
        <f t="shared" ref="K8:K10" si="1">TRUNC(IF((I8)&gt;0,H8*J8,F8*J8),2)</f>
        <v>114.23</v>
      </c>
      <c r="L8" s="18"/>
      <c r="N8" s="18"/>
    </row>
    <row r="9" spans="1:14" x14ac:dyDescent="0.25">
      <c r="A9" s="7" t="s">
        <v>25</v>
      </c>
      <c r="B9" s="7">
        <v>59.82</v>
      </c>
      <c r="F9" s="19">
        <f t="shared" ref="F9:F10" si="2">I8</f>
        <v>1928.71</v>
      </c>
      <c r="G9" s="22">
        <v>3856.94</v>
      </c>
      <c r="H9" s="19">
        <f>G9-G8</f>
        <v>1285.6500000000001</v>
      </c>
      <c r="I9" s="19">
        <f t="shared" si="0"/>
        <v>643.05999999999995</v>
      </c>
      <c r="J9" s="23">
        <v>0.12</v>
      </c>
      <c r="K9" s="33">
        <f t="shared" si="1"/>
        <v>154.27000000000001</v>
      </c>
      <c r="L9" s="18"/>
      <c r="N9" s="18"/>
    </row>
    <row r="10" spans="1:14" x14ac:dyDescent="0.25">
      <c r="A10"/>
      <c r="B10"/>
      <c r="F10" s="19">
        <f t="shared" si="2"/>
        <v>643.05999999999995</v>
      </c>
      <c r="G10" s="22">
        <v>7507.49</v>
      </c>
      <c r="H10" s="19">
        <f>G10-G9</f>
        <v>3650.5499999999997</v>
      </c>
      <c r="I10" s="19">
        <f t="shared" si="0"/>
        <v>0</v>
      </c>
      <c r="J10" s="23">
        <v>0.14000000000000001</v>
      </c>
      <c r="K10" s="33">
        <f t="shared" si="1"/>
        <v>90.02</v>
      </c>
      <c r="L10" s="18"/>
      <c r="N10" s="18"/>
    </row>
    <row r="11" spans="1:14" x14ac:dyDescent="0.25">
      <c r="A11"/>
      <c r="B11"/>
      <c r="G11" s="18"/>
      <c r="J11" s="26" t="s">
        <v>19</v>
      </c>
      <c r="K11" s="36">
        <f>SUM(K7:K10)</f>
        <v>456.16999999999996</v>
      </c>
      <c r="N11" s="18"/>
    </row>
    <row r="12" spans="1:14" x14ac:dyDescent="0.25">
      <c r="A12" s="37" t="s">
        <v>2</v>
      </c>
      <c r="B12" s="37"/>
      <c r="C12" s="37"/>
    </row>
    <row r="13" spans="1:14" x14ac:dyDescent="0.25">
      <c r="A13" s="8" t="s">
        <v>3</v>
      </c>
      <c r="B13" s="8" t="s">
        <v>4</v>
      </c>
      <c r="C13" s="9" t="s">
        <v>5</v>
      </c>
    </row>
    <row r="14" spans="1:14" ht="15.75" x14ac:dyDescent="0.25">
      <c r="A14" s="10" t="s">
        <v>6</v>
      </c>
      <c r="B14" s="10" t="s">
        <v>13</v>
      </c>
      <c r="C14" s="11"/>
      <c r="F14" s="42" t="s">
        <v>20</v>
      </c>
      <c r="G14" s="42"/>
      <c r="H14" s="42"/>
      <c r="I14" s="42"/>
      <c r="J14" s="42"/>
      <c r="K14" s="42"/>
    </row>
    <row r="15" spans="1:14" x14ac:dyDescent="0.25">
      <c r="A15" s="10" t="s">
        <v>7</v>
      </c>
      <c r="B15" s="12">
        <v>7.4999999999999997E-2</v>
      </c>
      <c r="C15" s="13">
        <v>142.80000000000001</v>
      </c>
    </row>
    <row r="16" spans="1:14" x14ac:dyDescent="0.25">
      <c r="A16" s="10" t="s">
        <v>8</v>
      </c>
      <c r="B16" s="5">
        <v>0.15</v>
      </c>
      <c r="C16" s="13">
        <v>354.8</v>
      </c>
      <c r="I16" s="29"/>
    </row>
    <row r="17" spans="1:7" x14ac:dyDescent="0.25">
      <c r="A17" s="10" t="s">
        <v>9</v>
      </c>
      <c r="B17" s="12">
        <v>0.22500000000000001</v>
      </c>
      <c r="C17" s="13">
        <v>636.13</v>
      </c>
      <c r="F17" s="18"/>
      <c r="G17" s="18"/>
    </row>
    <row r="18" spans="1:7" x14ac:dyDescent="0.25">
      <c r="A18" s="10" t="s">
        <v>10</v>
      </c>
      <c r="B18" s="12">
        <v>0.27500000000000002</v>
      </c>
      <c r="C18" s="13">
        <v>869.36</v>
      </c>
      <c r="G18" s="34"/>
    </row>
    <row r="19" spans="1:7" x14ac:dyDescent="0.25">
      <c r="A19" s="10" t="s">
        <v>11</v>
      </c>
      <c r="B19" s="10" t="s">
        <v>12</v>
      </c>
      <c r="C19" s="14"/>
      <c r="D19" s="16"/>
      <c r="G19" s="34"/>
    </row>
  </sheetData>
  <protectedRanges>
    <protectedRange algorithmName="SHA-512" hashValue="jP5Zki0fmdOgnabASNQ0qzDivY6ZMrpLjwvhjmE+72mW6notz01dnsPMOV8qY2EeekUWaE9AQJzpF3b69mmV6A==" saltValue="MvlQPfoQ92X4+5LtoMJ0Tw==" spinCount="100000" sqref="F6:K11" name="Intervalo1"/>
  </protectedRanges>
  <mergeCells count="7">
    <mergeCell ref="F1:H1"/>
    <mergeCell ref="F5:G5"/>
    <mergeCell ref="F4:K4"/>
    <mergeCell ref="H5:K5"/>
    <mergeCell ref="F14:K14"/>
    <mergeCell ref="A8:B8"/>
    <mergeCell ref="A1:B1"/>
  </mergeCells>
  <pageMargins left="0.25" right="0.25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Ming</dc:creator>
  <cp:lastModifiedBy>Alexkesia Regis</cp:lastModifiedBy>
  <cp:lastPrinted>2020-01-24T16:21:57Z</cp:lastPrinted>
  <dcterms:created xsi:type="dcterms:W3CDTF">2020-01-24T11:53:58Z</dcterms:created>
  <dcterms:modified xsi:type="dcterms:W3CDTF">2023-01-31T14:47:36Z</dcterms:modified>
</cp:coreProperties>
</file>